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3_SO 000_Ostatní" sheetId="1" r:id="rId1"/>
    <sheet name="3_SO 000_Vedlejší" sheetId="2" r:id="rId2"/>
    <sheet name="3_SO 103.1" sheetId="3" r:id="rId3"/>
    <sheet name="3_SO 103b I" sheetId="4" r:id="rId4"/>
  </sheets>
  <definedNames/>
  <calcPr/>
  <webPublishing/>
</workbook>
</file>

<file path=xl/sharedStrings.xml><?xml version="1.0" encoding="utf-8"?>
<sst xmlns="http://schemas.openxmlformats.org/spreadsheetml/2006/main" count="782" uniqueCount="259">
  <si>
    <t>ASPE10</t>
  </si>
  <si>
    <t>S</t>
  </si>
  <si>
    <t>Soupis prací objektu</t>
  </si>
  <si>
    <t xml:space="preserve">Stavba: </t>
  </si>
  <si>
    <t>170010</t>
  </si>
  <si>
    <t>II/425 STAROVIČKY - RAKVICE - BŘECLAV, SO 103, 3. část</t>
  </si>
  <si>
    <t>O</t>
  </si>
  <si>
    <t>Objekt:</t>
  </si>
  <si>
    <t>3</t>
  </si>
  <si>
    <t>Silnice II/425 k.ú. Rakvice</t>
  </si>
  <si>
    <t>O1</t>
  </si>
  <si>
    <t>SO 000</t>
  </si>
  <si>
    <t>Ostatní a vedlejší náklady</t>
  </si>
  <si>
    <t>O2</t>
  </si>
  <si>
    <t>Rozpočet:</t>
  </si>
  <si>
    <t>0,00</t>
  </si>
  <si>
    <t>15,00</t>
  </si>
  <si>
    <t>21,00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</si>
  <si>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</si>
  <si>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</si>
  <si>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</si>
  <si>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</si>
  <si>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</si>
  <si>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</si>
  <si>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</si>
  <si>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</si>
  <si>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</si>
  <si>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</si>
  <si>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</si>
  <si>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</si>
  <si>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</si>
  <si>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</si>
  <si>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</si>
  <si>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</si>
  <si>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</si>
  <si>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</si>
  <si>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</si>
  <si>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</si>
  <si>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</si>
  <si>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</si>
  <si>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</si>
  <si>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</si>
  <si>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</si>
  <si>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</si>
  <si>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</si>
  <si>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</si>
  <si>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</si>
  <si>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</si>
  <si>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</si>
  <si>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</si>
  <si>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</si>
  <si>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</si>
  <si>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</si>
  <si>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</si>
  <si>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</si>
  <si>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</si>
  <si>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</si>
  <si>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</si>
  <si>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</si>
  <si>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</si>
  <si>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</si>
  <si>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</si>
  <si>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</si>
  <si>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</si>
  <si>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</si>
  <si>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</si>
  <si>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</si>
  <si>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</si>
  <si>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</si>
  <si>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</si>
  <si>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</si>
  <si>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</si>
  <si>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</si>
  <si>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</si>
  <si>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</si>
  <si>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</si>
  <si>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</si>
  <si>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</si>
  <si>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</si>
  <si>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</si>
  <si>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</si>
  <si>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103.1</t>
  </si>
  <si>
    <t>DIO - k.ú. Rakvice</t>
  </si>
  <si>
    <t>02710</t>
  </si>
  <si>
    <t>POMOC PRÁCE ZŘÍZ NEBO ZAJIŠŤ OBJÍŽĎKY A PŘÍSTUP CESTY</t>
  </si>
  <si>
    <t>Přechodná úprava dopravního značení a objízdných tras včetně údržby a úprav během stavebních prací v souladu s TP66-II. vydání "Zásady pro označování pracovních míst na PK" a s platnými předpisy pro navrhování DZ na PK vč. vyhlášky čís. 294/2015 Sb.  
Stávající DZ svislé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 
Návrh, projednání a stanovení přechodné úpravy provozu. 
Předpokládaná doba provádění stavby 60 dní; počet PDZ 86ks. 
Úprava provozu dle PD.</t>
  </si>
  <si>
    <t>1=1,000 [A]</t>
  </si>
  <si>
    <t>zahrnuje veškeré náklady spojené s objednatelem požadovanými zařízeními</t>
  </si>
  <si>
    <t>SO 103b I</t>
  </si>
  <si>
    <t>Úsek silnice v k.ú. Rakvice st. 0.000 až 1.365</t>
  </si>
  <si>
    <t>014102</t>
  </si>
  <si>
    <t>POPLATKY ZA SKLÁDKU</t>
  </si>
  <si>
    <t>T</t>
  </si>
  <si>
    <t>převod m3 na t - 2t/m3 - odpadní zemina (čištění krajnic, výkopy, čištění příkopů, sejmutí drnu)  
převod m3 na t - 1.9t/m3 - kamenivo</t>
  </si>
  <si>
    <t>dle položky 113328 - podklad z kameniva 3,8*1.9=7,220 [A] 
dle položky 56362 - čištění nánosu na sjezdech 3,8*2=7,600 [B] 
dle položky 12922 a 12924 - čištění nánosu na krajnici, celkem 23cm 1924,5*0,23*2=885,270 [C] 
dle položky 12932 - čištění příkopů 2085*0,5*2=2 085,000 [D] 
Celkem: A+B+C+D=2 985,090 [E]</t>
  </si>
  <si>
    <t>zahrnuje veškeré poplatky provozovateli skládky související s uložením odpadu na skládce.</t>
  </si>
  <si>
    <t>014122</t>
  </si>
  <si>
    <t>POPLATKY ZA SKLÁDKU TYP S-OO (OSTATNÍ ODPAD)</t>
  </si>
  <si>
    <t>beton, žulová kostka, betonové základy dopravních značek</t>
  </si>
  <si>
    <t>dopravní značení odstranění 6ks betonových základů, 50kg/ks 6*0,05=0,300 [A]</t>
  </si>
  <si>
    <t>Zemní práce</t>
  </si>
  <si>
    <t>11130</t>
  </si>
  <si>
    <t>SEJMUTÍ DRNU</t>
  </si>
  <si>
    <t>M2</t>
  </si>
  <si>
    <t>tl.150mm, celková plocha odečtena z ACAD  
v místě nezpevněné krajnice na š. min 0,75m, mimo most SO 201 - délka úpravy=1315m  
odvozná vzdálenost na meziskládku v režii zhotovitele - zpětné využití na stavbě</t>
  </si>
  <si>
    <t>2630-(1315*0,75*2)=657,500 [A]</t>
  </si>
  <si>
    <t>včetně vodorovné dopravy  a uložení na meziskládku</t>
  </si>
  <si>
    <t>113328</t>
  </si>
  <si>
    <t>ODSTRAN PODKL ZPEVNĚNÝCH PLOCH Z KAMENIVA NESTMEL, ODVOZ DO 20KM</t>
  </si>
  <si>
    <t>M3</t>
  </si>
  <si>
    <t>plocha brána z ACAD 
odstranění nánosu na stávajících nezpevněných sjezdech v tl. 100mm, bude položen asf. recyklát 
sjezdy z asf. recyklátu-  km 0.007</t>
  </si>
  <si>
    <t>sjezd 38*0.1=3,800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</si>
  <si>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</si>
  <si>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</si>
  <si>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a</t>
  </si>
  <si>
    <t>FRÉZOVÁNÍ ZPEVNĚNÝCH PLOCH ASFALTOVÝCH</t>
  </si>
  <si>
    <t>frézovaný materiál bude likvidován a odvezen v režii zhotovitele  
výměra dle ACAD  
prům. tl. frézování na hl. trase 130mm, bude provedeno do lanka  
frézování na účelových komunikacích a odstavné ploše 110mm</t>
  </si>
  <si>
    <t>obnova krytu, celková plocha mimo most SO 201 11130*0,13=1 446,900 [A] 
účelové komunikace 31*0,11=3,410 [B] 
potřeba asf. recyklátu na nezpevněnou krajnici a sjezdy -254,05=- 254,050 [C] 
Celkem: A+B+C=1 196,260 [D]</t>
  </si>
  <si>
    <t>Položka zahrnuje veškerou manipulaci s vybouranou sutí a s vybouranými hmotami.</t>
  </si>
  <si>
    <t>b</t>
  </si>
  <si>
    <t>odvozná vzdálenost v režii zhotovitele na meziskládku a zpětné použití, materiál pro nezp. krajnici a sjezdy, 
mimo most SO 201</t>
  </si>
  <si>
    <t>potřeba asf. recyklátu na nezpevněnou krajnici a sjezdy 3,8+250,25=254,050 [A]</t>
  </si>
  <si>
    <t>Položka zahrnuje veškerou manipulaci s vybouranou sutí a s vybouranými hmotami vč. uložení na meziskládku</t>
  </si>
  <si>
    <t>7</t>
  </si>
  <si>
    <t>12573</t>
  </si>
  <si>
    <t>VYKOPÁVKY ZE ZEMNÍKŮ A SKLÁDEK TŘ. I</t>
  </si>
  <si>
    <t>dovoz z meziskládky  
dovozná vzdálenost v režii zhotovitele</t>
  </si>
  <si>
    <t>dle položky 11130 - 657,5*0.15=98,625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</si>
  <si>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</si>
  <si>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</si>
  <si>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</si>
  <si>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čištění nánosu na krajnici, plocha odečtena z ACAD. - tl. 10cm, před frézováním, mimo most SO 201  
odvozná vzdálenost v režii zhotovitele</t>
  </si>
  <si>
    <t>1283*0,75*2=1 924,500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</si>
  <si>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</si>
  <si>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</si>
  <si>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</si>
  <si>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čištění nánosu na krajnici, plocha odečtena z ACAD. - tl. 13cm - po odfrézování, mimo most SO 201  
odvozná vzdálenost v režii zhotovitele</t>
  </si>
  <si>
    <t>12932</t>
  </si>
  <si>
    <t>ČIŠTĚNÍ PŘÍKOPŮ OD NÁNOSU DO 0,5M3/M</t>
  </si>
  <si>
    <t>M</t>
  </si>
  <si>
    <t>odvozná vzdálenost v režii zhotovitele, uvažováno 0,5m3/m  
Km – 0.000-0.780 vlevo, vpravo, dl. 2x780m  
Km – 0.840-1.365 vlevo, dl.  525m</t>
  </si>
  <si>
    <t>2*780=1 560,000 [A] 
525=525,000 [B] 
Celkem: A+B=2 085,000 [C]</t>
  </si>
  <si>
    <t>11</t>
  </si>
  <si>
    <t>18222</t>
  </si>
  <si>
    <t>ROZPROSTŘENÍ ORNICE VE SVAHU V TL DO 0,15M</t>
  </si>
  <si>
    <t>nezpevněná krajnice na š. min. 0.75m-za svodidlem, ohumusování nezpevněné krajnice v tl. 15cm</t>
  </si>
  <si>
    <t>nezpevněná krajnice - ohumusování 657,5=657,500 [A]</t>
  </si>
  <si>
    <t>položka zahrnuje:  
nutné přemístění ornice z dočasných skládek vzdálených do 50m  
rozprostření ornice v předepsané tloušťce ve svahu přes 1:5</t>
  </si>
  <si>
    <t>12</t>
  </si>
  <si>
    <t>18241</t>
  </si>
  <si>
    <t>ZALOŽENÍ TRÁVNÍKU RUČNÍM VÝSEVEM</t>
  </si>
  <si>
    <t>viz položka 12110 - sejmutí ornice  
nezpevněná krajnice na š. 0,75m</t>
  </si>
  <si>
    <t>657,5=657,500 [A]</t>
  </si>
  <si>
    <t>Zahrnuje dodání předepsané travní směsi, její výsev na ornici, zalévání, první pokosení, to vše bez ohledu na sklon terénu</t>
  </si>
  <si>
    <t>Komunikace</t>
  </si>
  <si>
    <t>13</t>
  </si>
  <si>
    <t>56362</t>
  </si>
  <si>
    <t>VOZOVKOVÉ VRSTVY Z RECYKLOVANÉHO MATERIÁLU TL DO 100MM</t>
  </si>
  <si>
    <t>zpevnění sjezdu vrstvou hutněného asf. recyklátu, stávající nezpevněné sjezdy  
sjezdy z asf. recyklátu-km 0.007   
včetně dovozu z meziskládky  
38*0.1=3,8m3</t>
  </si>
  <si>
    <t>38=38,000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</si>
  <si>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</si>
  <si>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56963</t>
  </si>
  <si>
    <t>ZPEVNĚNÍ KRAJNIC Z RECYKLOVANÉHO MATERIÁLU TL DO 150MM</t>
  </si>
  <si>
    <t>zpevnění krajnic z asf. recyklátu tl. 130mm, mimo mosty SO 201   
včetně dovozu z meziskládky  
1925*0.13=250,25m3</t>
  </si>
  <si>
    <t>1925=1 925,000 [A]</t>
  </si>
  <si>
    <t>572214</t>
  </si>
  <si>
    <t>SPOJOVACÍ POSTŘIK Z MODIFIK EMULZE DO 0,5KG/M2</t>
  </si>
  <si>
    <t>před pokládkou ACO 0,3kg/m2</t>
  </si>
  <si>
    <t>obnova krytu, celková plocha mimo most SO 201 (1283*8)+100=10 364,000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</si>
  <si>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</si>
  <si>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16</t>
  </si>
  <si>
    <t>572224</t>
  </si>
  <si>
    <t>SPOJOVACÍ POSTŘIK Z MODIFIK EMULZE DO 1,0KG/M2</t>
  </si>
  <si>
    <t>před pokládkou ACL0,6kg/m2  
včetně rozšíření</t>
  </si>
  <si>
    <t>obnova krytu, celková plocha mimo most SO 201 + rozšíření vrstev (1283*8)+(1283*2*0,05)+100=10 492,300 [A]</t>
  </si>
  <si>
    <t>17</t>
  </si>
  <si>
    <t>574B34</t>
  </si>
  <si>
    <t>ASFALTOVÝ BETON PRO OBRUSNÉ VRSTVY MODIFIK ACO 11+, 11S TL. 40MM</t>
  </si>
  <si>
    <t>plocha odečtena z ACAD 
ACO 11+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</si>
  <si>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</si>
  <si>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574D66</t>
  </si>
  <si>
    <t>ASFALTOVÝ BETON PRO LOŽNÍ VRSTVY MODIFIK ACL 16+, 16S TL. 70MM</t>
  </si>
  <si>
    <t>včetně rozšíření vrstvy 
ACL 16+ tl. 70mm</t>
  </si>
  <si>
    <t>19</t>
  </si>
  <si>
    <t>57775</t>
  </si>
  <si>
    <t>REPROFILACE ASF VRSTVY RECYKLACÍ ZA HORKA REMIX TL 60MM</t>
  </si>
  <si>
    <t>recyklace stávající horní podkladní vrstvy za horka na místě technologií REMIX zpracováním na ložní recyklovanou vrstvu ACL 16 R tl. 60 mm podle TP 209 s přidáním doplňkové směsi v množství 50 kg/m2 podle průkazních zkoušek (tloušťka vrstvy 40 + 20 mm);  
včetně dodání veškerého materiálu  
rozšíření vrstvy 17cm</t>
  </si>
  <si>
    <t>obnova krytu, celková plocha mimo most SO 201 + rozšíření vrstev - (1283*8)+(1283*2*0,17)+100=10 800,220 [A]</t>
  </si>
  <si>
    <t>- dodání materiálů předepsaných pro recyklaci za horka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</si>
  <si>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20</t>
  </si>
  <si>
    <t>58920</t>
  </si>
  <si>
    <t>VÝPLŇ SPAR MODIFIKOVANÝM ASFALTEM</t>
  </si>
  <si>
    <t>včetně prořezání</t>
  </si>
  <si>
    <t>střední dělící sprára 1315=1 315,000 [A] 
příčné spáry-pracovní spáry 1315/200*10=65,750 [B] 
Celkem: A+B=1 380,750 [C]</t>
  </si>
  <si>
    <t>položka zahrnuje:  
- dodávku předepsaného materiálu  
- vyčištění a výplň spar tímto materiálem</t>
  </si>
  <si>
    <t>Ostatní konstrukce a práce</t>
  </si>
  <si>
    <t>21</t>
  </si>
  <si>
    <t>9113A1</t>
  </si>
  <si>
    <t>SVODIDLO OCEL SILNIČ JEDNOSTR, ÚROVEŇ ZADRŽ N1, N2 - DODÁVKA A MONTÁŽ</t>
  </si>
  <si>
    <t>osazení silničního svodidla se stupněm zadržení N2, včetně dlouhých výškových náběhů dl. 8m</t>
  </si>
  <si>
    <t>km 0.226-0.764  - 538=538,000 [A] 
km 0.226-0.742 -  516=516,000 [B] 
km 0.814-1.346 - 532=532,000 [C] 
km 0.802-1.365 - 563=563,000 [D] 
Celkem: A+B+C+D=2 149,000 [E]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</si>
  <si>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</si>
  <si>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</si>
  <si>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</si>
  <si>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</si>
  <si>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odstranění stávajícího svodidla  
odpad bude likvidován a odvezen v režii zhotovitele</t>
  </si>
  <si>
    <t>položka zahrnuje:  
- demontáž a odstranění zařízení  
- jeho odvoz na předepsané místo</t>
  </si>
  <si>
    <t>23</t>
  </si>
  <si>
    <t>91228</t>
  </si>
  <si>
    <t>SMĚROVÉ SLOUPKY Z PLAST HMOT VČETNĚ ODRAZNÉHO PÁSKU</t>
  </si>
  <si>
    <t>KUS</t>
  </si>
  <si>
    <t>směrové sloupky bílé s ocelovým kotvícím trnem, po 50m v přímé dle ČSN 73 6101</t>
  </si>
  <si>
    <t>8=8,000 [A]</t>
  </si>
  <si>
    <t>položka zahrnuje:  
- dodání a osazení sloupku včetně nutných zemních prací  
- vnitrostaveništní a mimostaveništní doprava  
- odrazky plastové nebo z retroreflexní fólie</t>
  </si>
  <si>
    <t>24</t>
  </si>
  <si>
    <t>směrové sloupky červené u ÚK Z11g -  zabetonování do betonové patky</t>
  </si>
  <si>
    <t>2=2,000 [A]</t>
  </si>
  <si>
    <t>25</t>
  </si>
  <si>
    <t>912283</t>
  </si>
  <si>
    <t>SMĚROVÉ SLOUPKY Z PLAST HMOT - DEMONTÁŽ A ODVOZ</t>
  </si>
  <si>
    <t>odstranění stávajících směrových sloupků, odvozná vzdálenost a likvidace v režii zhotovitele</t>
  </si>
  <si>
    <t>položka zahrnuje demontáž stávajícího sloupku, jeho odvoz do skladu nebo na skládku</t>
  </si>
  <si>
    <t>26</t>
  </si>
  <si>
    <t>91238</t>
  </si>
  <si>
    <t>SMĚROVÉ SLOUPKY Z PLAST HMOT - NÁSTAVCE NA SVODIDLA VČETNĚ ODRAZNÉHO PÁSKU</t>
  </si>
  <si>
    <t>2149/50 - nástavce po 50m dle ČSN 73 6101</t>
  </si>
  <si>
    <t>52=52,000 [A]</t>
  </si>
  <si>
    <t>27</t>
  </si>
  <si>
    <t>91267</t>
  </si>
  <si>
    <t>ODRAZKY NA SVODIDLA</t>
  </si>
  <si>
    <t>- kompletní dodávka se všemi pomocnými a doplňujícími pracemi a součástmi</t>
  </si>
  <si>
    <t>28</t>
  </si>
  <si>
    <t>914141</t>
  </si>
  <si>
    <t>DOPRAV ZNAČ ZÁKL VEL OCEL FÓLIE TŘ 3 - DODÁVKA A MONT</t>
  </si>
  <si>
    <t>SDZ základní velikosti v reflexním pozinkovaném provedení s fólií 3M se 7letou životností s dvojitým ohybem na okraji.  
značky budou osazeny na nových sloupcích kotvených do betonových patek.  
osazení DZ, vč.  sloupků a betonových základů,  
-km 0,040 vlevo 1x IS3a, 2x IS3b  
-km 0,070 vlevo 1xP1-pravá nová  
-km 0,100 vlevo B20a nová  
-km 0,750 vpravo 1xev.č. mostu   
-km 0,820 vlevo 1xev.č. mostu</t>
  </si>
  <si>
    <t>7=7,000 [A]</t>
  </si>
  <si>
    <t>položka zahrnuje:  
- dodávku a montáž značek v požadovaném provedení</t>
  </si>
  <si>
    <t>29</t>
  </si>
  <si>
    <t>914143</t>
  </si>
  <si>
    <t>DOPRAV ZNAČ ZÁKL VEL OCEL FÓLIE TŘ 3 - DEMONTÁŽ</t>
  </si>
  <si>
    <t>demontáž stávajících značek, vč. sloupků a patek 
sloupky - odvoz a likvidace v režii zhotovitele vč. skládkovného 
patky -poplatek za skládku viz položka 014122</t>
  </si>
  <si>
    <t>6=6,000 [A]</t>
  </si>
  <si>
    <t>Položka zahrnuje odstranění, demontáž a odklizení materiálu s odvozem na předepsané místo</t>
  </si>
  <si>
    <t>30</t>
  </si>
  <si>
    <t>915221</t>
  </si>
  <si>
    <t>VODOR DOPRAV ZNAČ PLASTEM STRUKTURÁLNÍ NEHLUČNÉ - DOD A POKLÁDKA</t>
  </si>
  <si>
    <t>střední dělící čáry V1a (0.125), V2a 3/1.5/0.125, V2b 3/6/0.125</t>
  </si>
  <si>
    <t>strukturální studený plast bez zvučícího efektu 
střední dělící čáraV1a, V2a, V2b 1315*0,125=164,375 [A]</t>
  </si>
  <si>
    <t>položka zahrnuje:  
- dodání a pokládku nátěrového materiálu (měří se pouze natíraná plocha)  
- předznačení a reflexní úpravu</t>
  </si>
  <si>
    <t>31</t>
  </si>
  <si>
    <t>915231</t>
  </si>
  <si>
    <t>VODOR DOPRAV ZNAČ PLASTEM PROFIL ZVUČÍCÍ - DOD A POKLÁDKA</t>
  </si>
  <si>
    <t>zvučící strukturální studený plast  
V4 - vodící čára</t>
  </si>
  <si>
    <t>silnice II/425 - 1315*2*0.25=657,500 [A]</t>
  </si>
  <si>
    <t>32</t>
  </si>
  <si>
    <t>93808</t>
  </si>
  <si>
    <t>OČIŠTĚNÍ VOZOVEK ZAMETENÍM</t>
  </si>
  <si>
    <t>obnova krytu, celková plocha mimo most SO 201 + rozšíření vrstev (1283*8)+(1283*2*0,05)=10 392,300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</si>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</sst>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tabSelected="1"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0+O10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</v>
      </c>
      <c s="32">
        <f>0+I10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8" t="s">
        <v>7</v>
      </c>
      <c s="9" t="s">
        <v>11</v>
      </c>
      <c s="1"/>
      <c s="10" t="s">
        <v>12</v>
      </c>
      <c s="1"/>
      <c s="1"/>
      <c s="1"/>
      <c s="1"/>
      <c r="O5" t="s">
        <v>17</v>
      </c>
      <c t="s">
        <v>18</v>
      </c>
    </row>
    <row r="6" spans="1:9" ht="12.75" customHeight="1">
      <c r="A6" t="s">
        <v>13</v>
      </c>
      <c s="12" t="s">
        <v>14</v>
      </c>
      <c s="13" t="s">
        <v>19</v>
      </c>
      <c s="5"/>
      <c s="14" t="s">
        <v>20</v>
      </c>
      <c s="5"/>
      <c s="5"/>
      <c s="5"/>
      <c s="5"/>
    </row>
    <row r="7" spans="1:9" ht="12.75" customHeight="1">
      <c r="A7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8" spans="1:9" ht="12.75" customHeight="1">
      <c r="A8" s="11"/>
      <c s="11"/>
      <c s="11"/>
      <c s="11"/>
      <c s="11"/>
      <c s="11"/>
      <c s="11"/>
      <c s="11" t="s">
        <v>34</v>
      </c>
      <c s="11" t="s">
        <v>36</v>
      </c>
    </row>
    <row r="9" spans="1:9" ht="12.75" customHeight="1">
      <c r="A9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10" spans="1:18" ht="12.75" customHeight="1">
      <c r="A10" s="19" t="s">
        <v>38</v>
      </c>
      <c s="19"/>
      <c s="20" t="s">
        <v>22</v>
      </c>
      <c s="19"/>
      <c s="21" t="s">
        <v>39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40</v>
      </c>
      <c s="23" t="s">
        <v>18</v>
      </c>
      <c s="23" t="s">
        <v>41</v>
      </c>
      <c s="18" t="s">
        <v>42</v>
      </c>
      <c s="24" t="s">
        <v>43</v>
      </c>
      <c s="25" t="s">
        <v>44</v>
      </c>
      <c s="26">
        <v>1</v>
      </c>
      <c s="27">
        <v>0</v>
      </c>
      <c s="27">
        <f>ROUND(ROUND(H11,2)*ROUND(G11,3),2)</f>
      </c>
      <c r="O11">
        <f>(I11*21)/100</f>
      </c>
      <c t="s">
        <v>18</v>
      </c>
    </row>
    <row r="12" spans="1:5" ht="25.5">
      <c r="A12" s="28" t="s">
        <v>45</v>
      </c>
      <c r="E12" s="29" t="s">
        <v>46</v>
      </c>
    </row>
    <row r="13" spans="1:5" ht="12.75">
      <c r="A13" s="30" t="s">
        <v>47</v>
      </c>
      <c r="E13" s="31" t="s">
        <v>42</v>
      </c>
    </row>
    <row r="14" spans="1:5" ht="12.75">
      <c r="A14" t="s">
        <v>48</v>
      </c>
      <c r="E14" s="29" t="s">
        <v>49</v>
      </c>
    </row>
    <row r="15" spans="1:16" ht="12.75">
      <c r="A15" s="18" t="s">
        <v>40</v>
      </c>
      <c s="23" t="s">
        <v>8</v>
      </c>
      <c s="23" t="s">
        <v>50</v>
      </c>
      <c s="18" t="s">
        <v>42</v>
      </c>
      <c s="24" t="s">
        <v>51</v>
      </c>
      <c s="25" t="s">
        <v>44</v>
      </c>
      <c s="26">
        <v>1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12.75">
      <c r="A16" s="28" t="s">
        <v>45</v>
      </c>
      <c r="E16" s="29" t="s">
        <v>52</v>
      </c>
    </row>
    <row r="17" spans="1:5" ht="12.75">
      <c r="A17" s="30" t="s">
        <v>47</v>
      </c>
      <c r="E17" s="31" t="s">
        <v>42</v>
      </c>
    </row>
    <row r="18" spans="1:5" ht="12.75">
      <c r="A18" t="s">
        <v>48</v>
      </c>
      <c r="E18" s="29" t="s">
        <v>49</v>
      </c>
    </row>
    <row r="19" spans="1:16" ht="12.75">
      <c r="A19" s="18" t="s">
        <v>40</v>
      </c>
      <c s="23" t="s">
        <v>30</v>
      </c>
      <c s="23" t="s">
        <v>53</v>
      </c>
      <c s="18" t="s">
        <v>42</v>
      </c>
      <c s="24" t="s">
        <v>54</v>
      </c>
      <c s="25" t="s">
        <v>44</v>
      </c>
      <c s="26">
        <v>1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55</v>
      </c>
    </row>
    <row r="21" spans="1:5" ht="12.75">
      <c r="A21" s="30" t="s">
        <v>47</v>
      </c>
      <c r="E21" s="31" t="s">
        <v>42</v>
      </c>
    </row>
    <row r="22" spans="1:5" ht="63.75">
      <c r="A22" t="s">
        <v>48</v>
      </c>
      <c r="E22" s="29" t="s">
        <v>56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0+O10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0+I10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8" t="s">
        <v>7</v>
      </c>
      <c s="9" t="s">
        <v>11</v>
      </c>
      <c s="1"/>
      <c s="10" t="s">
        <v>12</v>
      </c>
      <c s="1"/>
      <c s="1"/>
      <c s="1"/>
      <c s="1"/>
      <c r="O5" t="s">
        <v>17</v>
      </c>
      <c t="s">
        <v>18</v>
      </c>
    </row>
    <row r="6" spans="1:9" ht="12.75" customHeight="1">
      <c r="A6" t="s">
        <v>13</v>
      </c>
      <c s="12" t="s">
        <v>14</v>
      </c>
      <c s="13" t="s">
        <v>57</v>
      </c>
      <c s="5"/>
      <c s="14" t="s">
        <v>20</v>
      </c>
      <c s="5"/>
      <c s="5"/>
      <c s="5"/>
      <c s="5"/>
    </row>
    <row r="7" spans="1:9" ht="12.75" customHeight="1">
      <c r="A7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8" spans="1:9" ht="12.75" customHeight="1">
      <c r="A8" s="11"/>
      <c s="11"/>
      <c s="11"/>
      <c s="11"/>
      <c s="11"/>
      <c s="11"/>
      <c s="11"/>
      <c s="11" t="s">
        <v>34</v>
      </c>
      <c s="11" t="s">
        <v>36</v>
      </c>
    </row>
    <row r="9" spans="1:9" ht="12.75" customHeight="1">
      <c r="A9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10" spans="1:18" ht="12.75" customHeight="1">
      <c r="A10" s="19" t="s">
        <v>38</v>
      </c>
      <c s="19"/>
      <c s="20" t="s">
        <v>22</v>
      </c>
      <c s="19"/>
      <c s="21" t="s">
        <v>39</v>
      </c>
      <c s="19"/>
      <c s="19"/>
      <c s="19"/>
      <c s="22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25.5">
      <c r="A11" s="18" t="s">
        <v>40</v>
      </c>
      <c s="23" t="s">
        <v>24</v>
      </c>
      <c s="23" t="s">
        <v>58</v>
      </c>
      <c s="18" t="s">
        <v>59</v>
      </c>
      <c s="24" t="s">
        <v>60</v>
      </c>
      <c s="25" t="s">
        <v>44</v>
      </c>
      <c s="26">
        <v>1</v>
      </c>
      <c s="27">
        <v>0</v>
      </c>
      <c s="27">
        <f>ROUND(ROUND(H11,2)*ROUND(G11,3),2)</f>
      </c>
      <c r="O11">
        <f>(I11*21)/100</f>
      </c>
      <c t="s">
        <v>18</v>
      </c>
    </row>
    <row r="12" spans="1:5" ht="12.75">
      <c r="A12" s="28" t="s">
        <v>45</v>
      </c>
      <c r="E12" s="29" t="s">
        <v>42</v>
      </c>
    </row>
    <row r="13" spans="1:5" ht="12.75">
      <c r="A13" s="30" t="s">
        <v>47</v>
      </c>
      <c r="E13" s="31" t="s">
        <v>42</v>
      </c>
    </row>
    <row r="14" spans="1:5" ht="12.75">
      <c r="A14" t="s">
        <v>48</v>
      </c>
      <c r="E14" s="29" t="s">
        <v>42</v>
      </c>
    </row>
    <row r="15" spans="1:16" ht="12.75">
      <c r="A15" s="18" t="s">
        <v>40</v>
      </c>
      <c s="23" t="s">
        <v>18</v>
      </c>
      <c s="23" t="s">
        <v>61</v>
      </c>
      <c s="18" t="s">
        <v>59</v>
      </c>
      <c s="24" t="s">
        <v>62</v>
      </c>
      <c s="25" t="s">
        <v>44</v>
      </c>
      <c s="26">
        <v>1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12.75">
      <c r="A16" s="28" t="s">
        <v>45</v>
      </c>
      <c r="E16" s="29" t="s">
        <v>42</v>
      </c>
    </row>
    <row r="17" spans="1:5" ht="12.75">
      <c r="A17" s="30" t="s">
        <v>47</v>
      </c>
      <c r="E17" s="31" t="s">
        <v>42</v>
      </c>
    </row>
    <row r="18" spans="1:5" ht="12.75">
      <c r="A18" t="s">
        <v>48</v>
      </c>
      <c r="E18" s="29" t="s">
        <v>42</v>
      </c>
    </row>
    <row r="19" spans="1:16" ht="12.75">
      <c r="A19" s="18" t="s">
        <v>40</v>
      </c>
      <c s="23" t="s">
        <v>8</v>
      </c>
      <c s="23" t="s">
        <v>63</v>
      </c>
      <c s="18" t="s">
        <v>59</v>
      </c>
      <c s="24" t="s">
        <v>64</v>
      </c>
      <c s="25" t="s">
        <v>44</v>
      </c>
      <c s="26">
        <v>1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42</v>
      </c>
    </row>
    <row r="21" spans="1:5" ht="12.75">
      <c r="A21" s="30" t="s">
        <v>47</v>
      </c>
      <c r="E21" s="31" t="s">
        <v>42</v>
      </c>
    </row>
    <row r="22" spans="1:5" ht="12.75">
      <c r="A22" t="s">
        <v>48</v>
      </c>
      <c r="E22" s="29" t="s">
        <v>42</v>
      </c>
    </row>
    <row r="23" spans="1:16" ht="25.5">
      <c r="A23" s="18" t="s">
        <v>40</v>
      </c>
      <c s="23" t="s">
        <v>28</v>
      </c>
      <c s="23" t="s">
        <v>65</v>
      </c>
      <c s="18" t="s">
        <v>59</v>
      </c>
      <c s="24" t="s">
        <v>66</v>
      </c>
      <c s="25" t="s">
        <v>44</v>
      </c>
      <c s="26">
        <v>1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42</v>
      </c>
    </row>
    <row r="26" spans="1:5" ht="12.75">
      <c r="A26" t="s">
        <v>48</v>
      </c>
      <c r="E26" s="29" t="s">
        <v>42</v>
      </c>
    </row>
    <row r="27" spans="1:16" ht="25.5">
      <c r="A27" s="18" t="s">
        <v>40</v>
      </c>
      <c s="23" t="s">
        <v>30</v>
      </c>
      <c s="23" t="s">
        <v>67</v>
      </c>
      <c s="18" t="s">
        <v>59</v>
      </c>
      <c s="24" t="s">
        <v>68</v>
      </c>
      <c s="25" t="s">
        <v>44</v>
      </c>
      <c s="26">
        <v>1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12.75">
      <c r="A28" s="28" t="s">
        <v>45</v>
      </c>
      <c r="E28" s="29" t="s">
        <v>42</v>
      </c>
    </row>
    <row r="29" spans="1:5" ht="12.75">
      <c r="A29" s="30" t="s">
        <v>47</v>
      </c>
      <c r="E29" s="31" t="s">
        <v>42</v>
      </c>
    </row>
    <row r="30" spans="1:5" ht="12.75">
      <c r="A30" t="s">
        <v>48</v>
      </c>
      <c r="E30" s="29" t="s">
        <v>42</v>
      </c>
    </row>
    <row r="31" spans="1:16" ht="25.5">
      <c r="A31" s="18" t="s">
        <v>40</v>
      </c>
      <c s="23" t="s">
        <v>69</v>
      </c>
      <c s="23" t="s">
        <v>70</v>
      </c>
      <c s="18" t="s">
        <v>59</v>
      </c>
      <c s="24" t="s">
        <v>71</v>
      </c>
      <c s="25" t="s">
        <v>44</v>
      </c>
      <c s="26">
        <v>1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42</v>
      </c>
    </row>
    <row r="34" spans="1:5" ht="12.75">
      <c r="A34" t="s">
        <v>48</v>
      </c>
      <c r="E34" s="29" t="s">
        <v>42</v>
      </c>
    </row>
    <row r="35" spans="1:16" ht="25.5">
      <c r="A35" s="18" t="s">
        <v>40</v>
      </c>
      <c s="23" t="s">
        <v>72</v>
      </c>
      <c s="23" t="s">
        <v>73</v>
      </c>
      <c s="18" t="s">
        <v>59</v>
      </c>
      <c s="24" t="s">
        <v>74</v>
      </c>
      <c s="25" t="s">
        <v>44</v>
      </c>
      <c s="26">
        <v>1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  <row r="39" spans="1:16" ht="12.75">
      <c r="A39" s="18" t="s">
        <v>40</v>
      </c>
      <c s="23" t="s">
        <v>75</v>
      </c>
      <c s="23" t="s">
        <v>76</v>
      </c>
      <c s="18" t="s">
        <v>59</v>
      </c>
      <c s="24" t="s">
        <v>77</v>
      </c>
      <c s="25" t="s">
        <v>44</v>
      </c>
      <c s="26">
        <v>1</v>
      </c>
      <c s="27">
        <v>0</v>
      </c>
      <c s="27">
        <f>ROUND(ROUND(H39,2)*ROUND(G39,3),2)</f>
      </c>
      <c r="O39">
        <f>(I39*21)/100</f>
      </c>
      <c t="s">
        <v>18</v>
      </c>
    </row>
    <row r="40" spans="1:5" ht="12.75">
      <c r="A40" s="28" t="s">
        <v>45</v>
      </c>
      <c r="E40" s="29" t="s">
        <v>42</v>
      </c>
    </row>
    <row r="41" spans="1:5" ht="12.75">
      <c r="A41" s="30" t="s">
        <v>47</v>
      </c>
      <c r="E41" s="31" t="s">
        <v>42</v>
      </c>
    </row>
    <row r="42" spans="1:5" ht="12.75">
      <c r="A42" t="s">
        <v>48</v>
      </c>
      <c r="E42" s="29" t="s">
        <v>42</v>
      </c>
    </row>
    <row r="43" spans="1:16" ht="12.75">
      <c r="A43" s="18" t="s">
        <v>40</v>
      </c>
      <c s="23" t="s">
        <v>78</v>
      </c>
      <c s="23" t="s">
        <v>79</v>
      </c>
      <c s="18" t="s">
        <v>59</v>
      </c>
      <c s="24" t="s">
        <v>80</v>
      </c>
      <c s="25" t="s">
        <v>44</v>
      </c>
      <c s="26">
        <v>1</v>
      </c>
      <c s="27">
        <v>0</v>
      </c>
      <c s="27">
        <f>ROUND(ROUND(H43,2)*ROUND(G43,3),2)</f>
      </c>
      <c r="O43">
        <f>(I43*21)/100</f>
      </c>
      <c t="s">
        <v>18</v>
      </c>
    </row>
    <row r="44" spans="1:5" ht="12.75">
      <c r="A44" s="28" t="s">
        <v>45</v>
      </c>
      <c r="E44" s="29" t="s">
        <v>42</v>
      </c>
    </row>
    <row r="45" spans="1:5" ht="12.75">
      <c r="A45" s="30" t="s">
        <v>47</v>
      </c>
      <c r="E45" s="31" t="s">
        <v>42</v>
      </c>
    </row>
    <row r="46" spans="1:5" ht="12.75">
      <c r="A46" t="s">
        <v>48</v>
      </c>
      <c r="E46" s="29" t="s">
        <v>42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81</v>
      </c>
      <c s="32">
        <f>0+I9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12" t="s">
        <v>14</v>
      </c>
      <c s="13" t="s">
        <v>81</v>
      </c>
      <c s="5"/>
      <c s="14" t="s">
        <v>82</v>
      </c>
      <c s="5"/>
      <c s="5"/>
      <c s="5"/>
      <c s="5"/>
      <c r="O5" t="s">
        <v>17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7" spans="1:9" ht="12.75" customHeight="1">
      <c r="A7" s="11"/>
      <c s="11"/>
      <c s="11"/>
      <c s="11"/>
      <c s="11"/>
      <c s="11"/>
      <c s="11"/>
      <c s="11" t="s">
        <v>34</v>
      </c>
      <c s="11" t="s">
        <v>36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9" spans="1:18" ht="12.75" customHeight="1">
      <c r="A9" s="19" t="s">
        <v>38</v>
      </c>
      <c s="19"/>
      <c s="20" t="s">
        <v>22</v>
      </c>
      <c s="19"/>
      <c s="21" t="s">
        <v>39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40</v>
      </c>
      <c s="23" t="s">
        <v>24</v>
      </c>
      <c s="23" t="s">
        <v>83</v>
      </c>
      <c s="18" t="s">
        <v>42</v>
      </c>
      <c s="24" t="s">
        <v>84</v>
      </c>
      <c s="25" t="s">
        <v>44</v>
      </c>
      <c s="26">
        <v>1</v>
      </c>
      <c s="27">
        <v>0</v>
      </c>
      <c s="27">
        <f>ROUND(ROUND(H10,2)*ROUND(G10,3),2)</f>
      </c>
      <c r="O10">
        <f>(I10*21)/100</f>
      </c>
      <c t="s">
        <v>18</v>
      </c>
    </row>
    <row r="11" spans="1:5" ht="165.75">
      <c r="A11" s="28" t="s">
        <v>45</v>
      </c>
      <c r="E11" s="29" t="s">
        <v>85</v>
      </c>
    </row>
    <row r="12" spans="1:5" ht="12.75">
      <c r="A12" s="30" t="s">
        <v>47</v>
      </c>
      <c r="E12" s="31" t="s">
        <v>86</v>
      </c>
    </row>
    <row r="13" spans="1:5" ht="12.75">
      <c r="A13" t="s">
        <v>48</v>
      </c>
      <c r="E13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0+O9+O18+O59+O92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</v>
      </c>
      <c s="32">
        <f>0+I9+I18+I59+I92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12" t="s">
        <v>14</v>
      </c>
      <c s="13" t="s">
        <v>88</v>
      </c>
      <c s="5"/>
      <c s="14" t="s">
        <v>89</v>
      </c>
      <c s="5"/>
      <c s="5"/>
      <c s="5"/>
      <c s="5"/>
      <c r="O5" t="s">
        <v>17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7" spans="1:9" ht="12.75" customHeight="1">
      <c r="A7" s="11"/>
      <c s="11"/>
      <c s="11"/>
      <c s="11"/>
      <c s="11"/>
      <c s="11"/>
      <c s="11"/>
      <c s="11" t="s">
        <v>34</v>
      </c>
      <c s="11" t="s">
        <v>36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9" spans="1:18" ht="12.75" customHeight="1">
      <c r="A9" s="19" t="s">
        <v>38</v>
      </c>
      <c s="19"/>
      <c s="20" t="s">
        <v>22</v>
      </c>
      <c s="19"/>
      <c s="21" t="s">
        <v>39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40</v>
      </c>
      <c s="23" t="s">
        <v>24</v>
      </c>
      <c s="23" t="s">
        <v>90</v>
      </c>
      <c s="18" t="s">
        <v>42</v>
      </c>
      <c s="24" t="s">
        <v>91</v>
      </c>
      <c s="25" t="s">
        <v>92</v>
      </c>
      <c s="26">
        <v>2985.09</v>
      </c>
      <c s="27">
        <v>0</v>
      </c>
      <c s="27">
        <f>ROUND(ROUND(H10,2)*ROUND(G10,3),2)</f>
      </c>
      <c r="O10">
        <f>(I10*21)/100</f>
      </c>
      <c t="s">
        <v>18</v>
      </c>
    </row>
    <row r="11" spans="1:5" ht="38.25">
      <c r="A11" s="28" t="s">
        <v>45</v>
      </c>
      <c r="E11" s="29" t="s">
        <v>93</v>
      </c>
    </row>
    <row r="12" spans="1:5" ht="76.5">
      <c r="A12" s="30" t="s">
        <v>47</v>
      </c>
      <c r="E12" s="31" t="s">
        <v>94</v>
      </c>
    </row>
    <row r="13" spans="1:5" ht="25.5">
      <c r="A13" t="s">
        <v>48</v>
      </c>
      <c r="E13" s="29" t="s">
        <v>95</v>
      </c>
    </row>
    <row r="14" spans="1:16" ht="12.75">
      <c r="A14" s="18" t="s">
        <v>40</v>
      </c>
      <c s="23" t="s">
        <v>18</v>
      </c>
      <c s="23" t="s">
        <v>96</v>
      </c>
      <c s="18" t="s">
        <v>42</v>
      </c>
      <c s="24" t="s">
        <v>97</v>
      </c>
      <c s="25" t="s">
        <v>92</v>
      </c>
      <c s="26">
        <v>0.3</v>
      </c>
      <c s="27">
        <v>0</v>
      </c>
      <c s="27">
        <f>ROUND(ROUND(H14,2)*ROUND(G14,3),2)</f>
      </c>
      <c r="O14">
        <f>(I14*21)/100</f>
      </c>
      <c t="s">
        <v>18</v>
      </c>
    </row>
    <row r="15" spans="1:5" ht="12.75">
      <c r="A15" s="28" t="s">
        <v>45</v>
      </c>
      <c r="E15" s="29" t="s">
        <v>98</v>
      </c>
    </row>
    <row r="16" spans="1:5" ht="12.75">
      <c r="A16" s="30" t="s">
        <v>47</v>
      </c>
      <c r="E16" s="31" t="s">
        <v>99</v>
      </c>
    </row>
    <row r="17" spans="1:5" ht="25.5">
      <c r="A17" t="s">
        <v>48</v>
      </c>
      <c r="E17" s="29" t="s">
        <v>95</v>
      </c>
    </row>
    <row r="18" spans="1:18" ht="12.75" customHeight="1">
      <c r="A18" s="5" t="s">
        <v>38</v>
      </c>
      <c s="5"/>
      <c s="35" t="s">
        <v>24</v>
      </c>
      <c s="5"/>
      <c s="21" t="s">
        <v>100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8" t="s">
        <v>40</v>
      </c>
      <c s="23" t="s">
        <v>8</v>
      </c>
      <c s="23" t="s">
        <v>101</v>
      </c>
      <c s="18" t="s">
        <v>42</v>
      </c>
      <c s="24" t="s">
        <v>102</v>
      </c>
      <c s="25" t="s">
        <v>103</v>
      </c>
      <c s="26">
        <v>657.5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51">
      <c r="A20" s="28" t="s">
        <v>45</v>
      </c>
      <c r="E20" s="29" t="s">
        <v>104</v>
      </c>
    </row>
    <row r="21" spans="1:5" ht="12.75">
      <c r="A21" s="30" t="s">
        <v>47</v>
      </c>
      <c r="E21" s="31" t="s">
        <v>105</v>
      </c>
    </row>
    <row r="22" spans="1:5" ht="12.75">
      <c r="A22" t="s">
        <v>48</v>
      </c>
      <c r="E22" s="29" t="s">
        <v>106</v>
      </c>
    </row>
    <row r="23" spans="1:16" ht="25.5">
      <c r="A23" s="18" t="s">
        <v>40</v>
      </c>
      <c s="23" t="s">
        <v>28</v>
      </c>
      <c s="23" t="s">
        <v>107</v>
      </c>
      <c s="18" t="s">
        <v>42</v>
      </c>
      <c s="24" t="s">
        <v>108</v>
      </c>
      <c s="25" t="s">
        <v>109</v>
      </c>
      <c s="26">
        <v>3.8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51">
      <c r="A24" s="28" t="s">
        <v>45</v>
      </c>
      <c r="E24" s="29" t="s">
        <v>110</v>
      </c>
    </row>
    <row r="25" spans="1:5" ht="12.75">
      <c r="A25" s="30" t="s">
        <v>47</v>
      </c>
      <c r="E25" s="31" t="s">
        <v>111</v>
      </c>
    </row>
    <row r="26" spans="1:5" ht="63.75">
      <c r="A26" t="s">
        <v>48</v>
      </c>
      <c r="E26" s="29" t="s">
        <v>112</v>
      </c>
    </row>
    <row r="27" spans="1:16" ht="12.75">
      <c r="A27" s="18" t="s">
        <v>40</v>
      </c>
      <c s="23" t="s">
        <v>30</v>
      </c>
      <c s="23" t="s">
        <v>113</v>
      </c>
      <c s="18" t="s">
        <v>114</v>
      </c>
      <c s="24" t="s">
        <v>115</v>
      </c>
      <c s="25" t="s">
        <v>109</v>
      </c>
      <c s="26">
        <v>1196.26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51">
      <c r="A28" s="28" t="s">
        <v>45</v>
      </c>
      <c r="E28" s="29" t="s">
        <v>116</v>
      </c>
    </row>
    <row r="29" spans="1:5" ht="51">
      <c r="A29" s="30" t="s">
        <v>47</v>
      </c>
      <c r="E29" s="31" t="s">
        <v>117</v>
      </c>
    </row>
    <row r="30" spans="1:5" ht="12.75">
      <c r="A30" t="s">
        <v>48</v>
      </c>
      <c r="E30" s="29" t="s">
        <v>118</v>
      </c>
    </row>
    <row r="31" spans="1:16" ht="12.75">
      <c r="A31" s="18" t="s">
        <v>40</v>
      </c>
      <c s="23" t="s">
        <v>32</v>
      </c>
      <c s="23" t="s">
        <v>113</v>
      </c>
      <c s="18" t="s">
        <v>119</v>
      </c>
      <c s="24" t="s">
        <v>115</v>
      </c>
      <c s="25" t="s">
        <v>109</v>
      </c>
      <c s="26">
        <v>254.05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38.25">
      <c r="A32" s="28" t="s">
        <v>45</v>
      </c>
      <c r="E32" s="29" t="s">
        <v>120</v>
      </c>
    </row>
    <row r="33" spans="1:5" ht="12.75">
      <c r="A33" s="30" t="s">
        <v>47</v>
      </c>
      <c r="E33" s="31" t="s">
        <v>121</v>
      </c>
    </row>
    <row r="34" spans="1:5" ht="25.5">
      <c r="A34" t="s">
        <v>48</v>
      </c>
      <c r="E34" s="29" t="s">
        <v>122</v>
      </c>
    </row>
    <row r="35" spans="1:16" ht="12.75">
      <c r="A35" s="18" t="s">
        <v>40</v>
      </c>
      <c s="23" t="s">
        <v>123</v>
      </c>
      <c s="23" t="s">
        <v>124</v>
      </c>
      <c s="18" t="s">
        <v>42</v>
      </c>
      <c s="24" t="s">
        <v>125</v>
      </c>
      <c s="25" t="s">
        <v>109</v>
      </c>
      <c s="26">
        <v>98.625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25.5">
      <c r="A36" s="28" t="s">
        <v>45</v>
      </c>
      <c r="E36" s="29" t="s">
        <v>126</v>
      </c>
    </row>
    <row r="37" spans="1:5" ht="12.75">
      <c r="A37" s="30" t="s">
        <v>47</v>
      </c>
      <c r="E37" s="31" t="s">
        <v>127</v>
      </c>
    </row>
    <row r="38" spans="1:5" ht="306">
      <c r="A38" t="s">
        <v>48</v>
      </c>
      <c r="E38" s="29" t="s">
        <v>128</v>
      </c>
    </row>
    <row r="39" spans="1:16" ht="12.75">
      <c r="A39" s="18" t="s">
        <v>40</v>
      </c>
      <c s="23" t="s">
        <v>69</v>
      </c>
      <c s="23" t="s">
        <v>129</v>
      </c>
      <c s="18" t="s">
        <v>42</v>
      </c>
      <c s="24" t="s">
        <v>130</v>
      </c>
      <c s="25" t="s">
        <v>103</v>
      </c>
      <c s="26">
        <v>1924.5</v>
      </c>
      <c s="27">
        <v>0</v>
      </c>
      <c s="27">
        <f>ROUND(ROUND(H39,2)*ROUND(G39,3),2)</f>
      </c>
      <c r="O39">
        <f>(I39*21)/100</f>
      </c>
      <c t="s">
        <v>18</v>
      </c>
    </row>
    <row r="40" spans="1:5" ht="38.25">
      <c r="A40" s="28" t="s">
        <v>45</v>
      </c>
      <c r="E40" s="29" t="s">
        <v>131</v>
      </c>
    </row>
    <row r="41" spans="1:5" ht="12.75">
      <c r="A41" s="30" t="s">
        <v>47</v>
      </c>
      <c r="E41" s="31" t="s">
        <v>132</v>
      </c>
    </row>
    <row r="42" spans="1:5" ht="63.75">
      <c r="A42" t="s">
        <v>48</v>
      </c>
      <c r="E42" s="29" t="s">
        <v>133</v>
      </c>
    </row>
    <row r="43" spans="1:16" ht="12.75">
      <c r="A43" s="18" t="s">
        <v>40</v>
      </c>
      <c s="23" t="s">
        <v>35</v>
      </c>
      <c s="23" t="s">
        <v>134</v>
      </c>
      <c s="18" t="s">
        <v>42</v>
      </c>
      <c s="24" t="s">
        <v>135</v>
      </c>
      <c s="25" t="s">
        <v>103</v>
      </c>
      <c s="26">
        <v>1924.5</v>
      </c>
      <c s="27">
        <v>0</v>
      </c>
      <c s="27">
        <f>ROUND(ROUND(H43,2)*ROUND(G43,3),2)</f>
      </c>
      <c r="O43">
        <f>(I43*21)/100</f>
      </c>
      <c t="s">
        <v>18</v>
      </c>
    </row>
    <row r="44" spans="1:5" ht="38.25">
      <c r="A44" s="28" t="s">
        <v>45</v>
      </c>
      <c r="E44" s="29" t="s">
        <v>136</v>
      </c>
    </row>
    <row r="45" spans="1:5" ht="12.75">
      <c r="A45" s="30" t="s">
        <v>47</v>
      </c>
      <c r="E45" s="31" t="s">
        <v>132</v>
      </c>
    </row>
    <row r="46" spans="1:5" ht="63.75">
      <c r="A46" t="s">
        <v>48</v>
      </c>
      <c r="E46" s="29" t="s">
        <v>133</v>
      </c>
    </row>
    <row r="47" spans="1:16" ht="12.75">
      <c r="A47" s="18" t="s">
        <v>40</v>
      </c>
      <c s="23" t="s">
        <v>37</v>
      </c>
      <c s="23" t="s">
        <v>137</v>
      </c>
      <c s="18" t="s">
        <v>42</v>
      </c>
      <c s="24" t="s">
        <v>138</v>
      </c>
      <c s="25" t="s">
        <v>139</v>
      </c>
      <c s="26">
        <v>2085</v>
      </c>
      <c s="27">
        <v>0</v>
      </c>
      <c s="27">
        <f>ROUND(ROUND(H47,2)*ROUND(G47,3),2)</f>
      </c>
      <c r="O47">
        <f>(I47*21)/100</f>
      </c>
      <c t="s">
        <v>18</v>
      </c>
    </row>
    <row r="48" spans="1:5" ht="38.25">
      <c r="A48" s="28" t="s">
        <v>45</v>
      </c>
      <c r="E48" s="29" t="s">
        <v>140</v>
      </c>
    </row>
    <row r="49" spans="1:5" ht="38.25">
      <c r="A49" s="30" t="s">
        <v>47</v>
      </c>
      <c r="E49" s="31" t="s">
        <v>141</v>
      </c>
    </row>
    <row r="50" spans="1:5" ht="63.75">
      <c r="A50" t="s">
        <v>48</v>
      </c>
      <c r="E50" s="29" t="s">
        <v>133</v>
      </c>
    </row>
    <row r="51" spans="1:16" ht="12.75">
      <c r="A51" s="18" t="s">
        <v>40</v>
      </c>
      <c s="23" t="s">
        <v>142</v>
      </c>
      <c s="23" t="s">
        <v>143</v>
      </c>
      <c s="18" t="s">
        <v>59</v>
      </c>
      <c s="24" t="s">
        <v>144</v>
      </c>
      <c s="25" t="s">
        <v>103</v>
      </c>
      <c s="26">
        <v>657.5</v>
      </c>
      <c s="27">
        <v>0</v>
      </c>
      <c s="27">
        <f>ROUND(ROUND(H51,2)*ROUND(G51,3),2)</f>
      </c>
      <c r="O51">
        <f>(I51*21)/100</f>
      </c>
      <c t="s">
        <v>18</v>
      </c>
    </row>
    <row r="52" spans="1:5" ht="25.5">
      <c r="A52" s="28" t="s">
        <v>45</v>
      </c>
      <c r="E52" s="29" t="s">
        <v>145</v>
      </c>
    </row>
    <row r="53" spans="1:5" ht="12.75">
      <c r="A53" s="30" t="s">
        <v>47</v>
      </c>
      <c r="E53" s="31" t="s">
        <v>146</v>
      </c>
    </row>
    <row r="54" spans="1:5" ht="38.25">
      <c r="A54" t="s">
        <v>48</v>
      </c>
      <c r="E54" s="29" t="s">
        <v>147</v>
      </c>
    </row>
    <row r="55" spans="1:16" ht="12.75">
      <c r="A55" s="18" t="s">
        <v>40</v>
      </c>
      <c s="23" t="s">
        <v>148</v>
      </c>
      <c s="23" t="s">
        <v>149</v>
      </c>
      <c s="18" t="s">
        <v>42</v>
      </c>
      <c s="24" t="s">
        <v>150</v>
      </c>
      <c s="25" t="s">
        <v>103</v>
      </c>
      <c s="26">
        <v>657.5</v>
      </c>
      <c s="27">
        <v>0</v>
      </c>
      <c s="27">
        <f>ROUND(ROUND(H55,2)*ROUND(G55,3),2)</f>
      </c>
      <c r="O55">
        <f>(I55*21)/100</f>
      </c>
      <c t="s">
        <v>18</v>
      </c>
    </row>
    <row r="56" spans="1:5" ht="25.5">
      <c r="A56" s="28" t="s">
        <v>45</v>
      </c>
      <c r="E56" s="29" t="s">
        <v>151</v>
      </c>
    </row>
    <row r="57" spans="1:5" ht="12.75">
      <c r="A57" s="30" t="s">
        <v>47</v>
      </c>
      <c r="E57" s="31" t="s">
        <v>152</v>
      </c>
    </row>
    <row r="58" spans="1:5" ht="25.5">
      <c r="A58" t="s">
        <v>48</v>
      </c>
      <c r="E58" s="29" t="s">
        <v>153</v>
      </c>
    </row>
    <row r="59" spans="1:18" ht="12.75" customHeight="1">
      <c r="A59" s="5" t="s">
        <v>38</v>
      </c>
      <c s="5"/>
      <c s="35" t="s">
        <v>30</v>
      </c>
      <c s="5"/>
      <c s="21" t="s">
        <v>154</v>
      </c>
      <c s="5"/>
      <c s="5"/>
      <c s="5"/>
      <c s="36">
        <f>0+Q59</f>
      </c>
      <c r="O59">
        <f>0+R59</f>
      </c>
      <c r="Q59">
        <f>0+I60+I64+I68+I72+I76+I80+I84+I88</f>
      </c>
      <c>
        <f>0+O60+O64+O68+O72+O76+O80+O84+O88</f>
      </c>
    </row>
    <row r="60" spans="1:16" ht="12.75">
      <c r="A60" s="18" t="s">
        <v>40</v>
      </c>
      <c s="23" t="s">
        <v>155</v>
      </c>
      <c s="23" t="s">
        <v>156</v>
      </c>
      <c s="18" t="s">
        <v>42</v>
      </c>
      <c s="24" t="s">
        <v>157</v>
      </c>
      <c s="25" t="s">
        <v>103</v>
      </c>
      <c s="26">
        <v>38</v>
      </c>
      <c s="27">
        <v>0</v>
      </c>
      <c s="27">
        <f>ROUND(ROUND(H60,2)*ROUND(G60,3),2)</f>
      </c>
      <c r="O60">
        <f>(I60*21)/100</f>
      </c>
      <c t="s">
        <v>18</v>
      </c>
    </row>
    <row r="61" spans="1:5" ht="51">
      <c r="A61" s="28" t="s">
        <v>45</v>
      </c>
      <c r="E61" s="29" t="s">
        <v>158</v>
      </c>
    </row>
    <row r="62" spans="1:5" ht="12.75">
      <c r="A62" s="30" t="s">
        <v>47</v>
      </c>
      <c r="E62" s="31" t="s">
        <v>159</v>
      </c>
    </row>
    <row r="63" spans="1:5" ht="102">
      <c r="A63" t="s">
        <v>48</v>
      </c>
      <c r="E63" s="29" t="s">
        <v>160</v>
      </c>
    </row>
    <row r="64" spans="1:16" ht="12.75">
      <c r="A64" s="18" t="s">
        <v>40</v>
      </c>
      <c s="23" t="s">
        <v>72</v>
      </c>
      <c s="23" t="s">
        <v>161</v>
      </c>
      <c s="18" t="s">
        <v>42</v>
      </c>
      <c s="24" t="s">
        <v>162</v>
      </c>
      <c s="25" t="s">
        <v>103</v>
      </c>
      <c s="26">
        <v>1925</v>
      </c>
      <c s="27">
        <v>0</v>
      </c>
      <c s="27">
        <f>ROUND(ROUND(H64,2)*ROUND(G64,3),2)</f>
      </c>
      <c r="O64">
        <f>(I64*21)/100</f>
      </c>
      <c t="s">
        <v>18</v>
      </c>
    </row>
    <row r="65" spans="1:5" ht="38.25">
      <c r="A65" s="28" t="s">
        <v>45</v>
      </c>
      <c r="E65" s="29" t="s">
        <v>163</v>
      </c>
    </row>
    <row r="66" spans="1:5" ht="12.75">
      <c r="A66" s="30" t="s">
        <v>47</v>
      </c>
      <c r="E66" s="31" t="s">
        <v>164</v>
      </c>
    </row>
    <row r="67" spans="1:5" ht="102">
      <c r="A67" t="s">
        <v>48</v>
      </c>
      <c r="E67" s="29" t="s">
        <v>160</v>
      </c>
    </row>
    <row r="68" spans="1:16" ht="12.75">
      <c r="A68" s="18" t="s">
        <v>40</v>
      </c>
      <c s="23" t="s">
        <v>75</v>
      </c>
      <c s="23" t="s">
        <v>165</v>
      </c>
      <c s="18" t="s">
        <v>42</v>
      </c>
      <c s="24" t="s">
        <v>166</v>
      </c>
      <c s="25" t="s">
        <v>103</v>
      </c>
      <c s="26">
        <v>10364</v>
      </c>
      <c s="27">
        <v>0</v>
      </c>
      <c s="27">
        <f>ROUND(ROUND(H68,2)*ROUND(G68,3),2)</f>
      </c>
      <c r="O68">
        <f>(I68*21)/100</f>
      </c>
      <c t="s">
        <v>18</v>
      </c>
    </row>
    <row r="69" spans="1:5" ht="12.75">
      <c r="A69" s="28" t="s">
        <v>45</v>
      </c>
      <c r="E69" s="29" t="s">
        <v>167</v>
      </c>
    </row>
    <row r="70" spans="1:5" ht="12.75">
      <c r="A70" s="30" t="s">
        <v>47</v>
      </c>
      <c r="E70" s="31" t="s">
        <v>168</v>
      </c>
    </row>
    <row r="71" spans="1:5" ht="51">
      <c r="A71" t="s">
        <v>48</v>
      </c>
      <c r="E71" s="29" t="s">
        <v>169</v>
      </c>
    </row>
    <row r="72" spans="1:16" ht="12.75">
      <c r="A72" s="18" t="s">
        <v>40</v>
      </c>
      <c s="23" t="s">
        <v>170</v>
      </c>
      <c s="23" t="s">
        <v>171</v>
      </c>
      <c s="18" t="s">
        <v>42</v>
      </c>
      <c s="24" t="s">
        <v>172</v>
      </c>
      <c s="25" t="s">
        <v>103</v>
      </c>
      <c s="26">
        <v>10492.3</v>
      </c>
      <c s="27">
        <v>0</v>
      </c>
      <c s="27">
        <f>ROUND(ROUND(H72,2)*ROUND(G72,3),2)</f>
      </c>
      <c r="O72">
        <f>(I72*21)/100</f>
      </c>
      <c t="s">
        <v>18</v>
      </c>
    </row>
    <row r="73" spans="1:5" ht="25.5">
      <c r="A73" s="28" t="s">
        <v>45</v>
      </c>
      <c r="E73" s="29" t="s">
        <v>173</v>
      </c>
    </row>
    <row r="74" spans="1:5" ht="25.5">
      <c r="A74" s="30" t="s">
        <v>47</v>
      </c>
      <c r="E74" s="31" t="s">
        <v>174</v>
      </c>
    </row>
    <row r="75" spans="1:5" ht="51">
      <c r="A75" t="s">
        <v>48</v>
      </c>
      <c r="E75" s="29" t="s">
        <v>169</v>
      </c>
    </row>
    <row r="76" spans="1:16" ht="12.75">
      <c r="A76" s="18" t="s">
        <v>40</v>
      </c>
      <c s="23" t="s">
        <v>175</v>
      </c>
      <c s="23" t="s">
        <v>176</v>
      </c>
      <c s="18" t="s">
        <v>42</v>
      </c>
      <c s="24" t="s">
        <v>177</v>
      </c>
      <c s="25" t="s">
        <v>103</v>
      </c>
      <c s="26">
        <v>10364</v>
      </c>
      <c s="27">
        <v>0</v>
      </c>
      <c s="27">
        <f>ROUND(ROUND(H76,2)*ROUND(G76,3),2)</f>
      </c>
      <c r="O76">
        <f>(I76*21)/100</f>
      </c>
      <c t="s">
        <v>18</v>
      </c>
    </row>
    <row r="77" spans="1:5" ht="25.5">
      <c r="A77" s="28" t="s">
        <v>45</v>
      </c>
      <c r="E77" s="29" t="s">
        <v>178</v>
      </c>
    </row>
    <row r="78" spans="1:5" ht="12.75">
      <c r="A78" s="30" t="s">
        <v>47</v>
      </c>
      <c r="E78" s="31" t="s">
        <v>168</v>
      </c>
    </row>
    <row r="79" spans="1:5" ht="140.25">
      <c r="A79" t="s">
        <v>48</v>
      </c>
      <c r="E79" s="29" t="s">
        <v>179</v>
      </c>
    </row>
    <row r="80" spans="1:16" ht="12.75">
      <c r="A80" s="18" t="s">
        <v>40</v>
      </c>
      <c s="23" t="s">
        <v>78</v>
      </c>
      <c s="23" t="s">
        <v>180</v>
      </c>
      <c s="18" t="s">
        <v>42</v>
      </c>
      <c s="24" t="s">
        <v>181</v>
      </c>
      <c s="25" t="s">
        <v>103</v>
      </c>
      <c s="26">
        <v>10492.3</v>
      </c>
      <c s="27">
        <v>0</v>
      </c>
      <c s="27">
        <f>ROUND(ROUND(H80,2)*ROUND(G80,3),2)</f>
      </c>
      <c r="O80">
        <f>(I80*21)/100</f>
      </c>
      <c t="s">
        <v>18</v>
      </c>
    </row>
    <row r="81" spans="1:5" ht="25.5">
      <c r="A81" s="28" t="s">
        <v>45</v>
      </c>
      <c r="E81" s="29" t="s">
        <v>182</v>
      </c>
    </row>
    <row r="82" spans="1:5" ht="25.5">
      <c r="A82" s="30" t="s">
        <v>47</v>
      </c>
      <c r="E82" s="31" t="s">
        <v>174</v>
      </c>
    </row>
    <row r="83" spans="1:5" ht="140.25">
      <c r="A83" t="s">
        <v>48</v>
      </c>
      <c r="E83" s="29" t="s">
        <v>179</v>
      </c>
    </row>
    <row r="84" spans="1:16" ht="12.75">
      <c r="A84" s="18" t="s">
        <v>40</v>
      </c>
      <c s="23" t="s">
        <v>183</v>
      </c>
      <c s="23" t="s">
        <v>184</v>
      </c>
      <c s="18" t="s">
        <v>42</v>
      </c>
      <c s="24" t="s">
        <v>185</v>
      </c>
      <c s="25" t="s">
        <v>103</v>
      </c>
      <c s="26">
        <v>10800.22</v>
      </c>
      <c s="27">
        <v>0</v>
      </c>
      <c s="27">
        <f>ROUND(ROUND(H84,2)*ROUND(G84,3),2)</f>
      </c>
      <c r="O84">
        <f>(I84*21)/100</f>
      </c>
      <c t="s">
        <v>18</v>
      </c>
    </row>
    <row r="85" spans="1:5" ht="76.5">
      <c r="A85" s="28" t="s">
        <v>45</v>
      </c>
      <c r="E85" s="29" t="s">
        <v>186</v>
      </c>
    </row>
    <row r="86" spans="1:5" ht="25.5">
      <c r="A86" s="30" t="s">
        <v>47</v>
      </c>
      <c r="E86" s="31" t="s">
        <v>187</v>
      </c>
    </row>
    <row r="87" spans="1:5" ht="76.5">
      <c r="A87" t="s">
        <v>48</v>
      </c>
      <c r="E87" s="29" t="s">
        <v>188</v>
      </c>
    </row>
    <row r="88" spans="1:16" ht="12.75">
      <c r="A88" s="18" t="s">
        <v>40</v>
      </c>
      <c s="23" t="s">
        <v>189</v>
      </c>
      <c s="23" t="s">
        <v>190</v>
      </c>
      <c s="18" t="s">
        <v>59</v>
      </c>
      <c s="24" t="s">
        <v>191</v>
      </c>
      <c s="25" t="s">
        <v>139</v>
      </c>
      <c s="26">
        <v>1380.75</v>
      </c>
      <c s="27">
        <v>0</v>
      </c>
      <c s="27">
        <f>ROUND(ROUND(H88,2)*ROUND(G88,3),2)</f>
      </c>
      <c r="O88">
        <f>(I88*21)/100</f>
      </c>
      <c t="s">
        <v>18</v>
      </c>
    </row>
    <row r="89" spans="1:5" ht="12.75">
      <c r="A89" s="28" t="s">
        <v>45</v>
      </c>
      <c r="E89" s="29" t="s">
        <v>192</v>
      </c>
    </row>
    <row r="90" spans="1:5" ht="38.25">
      <c r="A90" s="30" t="s">
        <v>47</v>
      </c>
      <c r="E90" s="31" t="s">
        <v>193</v>
      </c>
    </row>
    <row r="91" spans="1:5" ht="38.25">
      <c r="A91" t="s">
        <v>48</v>
      </c>
      <c r="E91" s="29" t="s">
        <v>194</v>
      </c>
    </row>
    <row r="92" spans="1:18" ht="12.75" customHeight="1">
      <c r="A92" s="5" t="s">
        <v>38</v>
      </c>
      <c s="5"/>
      <c s="35" t="s">
        <v>35</v>
      </c>
      <c s="5"/>
      <c s="21" t="s">
        <v>195</v>
      </c>
      <c s="5"/>
      <c s="5"/>
      <c s="5"/>
      <c s="36">
        <f>0+Q92</f>
      </c>
      <c r="O92">
        <f>0+R92</f>
      </c>
      <c r="Q92">
        <f>0+I93+I97+I101+I105+I109+I113+I117+I121+I125+I129+I133+I137</f>
      </c>
      <c>
        <f>0+O93+O97+O101+O105+O109+O113+O117+O121+O125+O129+O133+O137</f>
      </c>
    </row>
    <row r="93" spans="1:16" ht="25.5">
      <c r="A93" s="18" t="s">
        <v>40</v>
      </c>
      <c s="23" t="s">
        <v>196</v>
      </c>
      <c s="23" t="s">
        <v>197</v>
      </c>
      <c s="18" t="s">
        <v>42</v>
      </c>
      <c s="24" t="s">
        <v>198</v>
      </c>
      <c s="25" t="s">
        <v>139</v>
      </c>
      <c s="26">
        <v>2149</v>
      </c>
      <c s="27">
        <v>0</v>
      </c>
      <c s="27">
        <f>ROUND(ROUND(H93,2)*ROUND(G93,3),2)</f>
      </c>
      <c r="O93">
        <f>(I93*21)/100</f>
      </c>
      <c t="s">
        <v>18</v>
      </c>
    </row>
    <row r="94" spans="1:5" ht="25.5">
      <c r="A94" s="28" t="s">
        <v>45</v>
      </c>
      <c r="E94" s="29" t="s">
        <v>199</v>
      </c>
    </row>
    <row r="95" spans="1:5" ht="63.75">
      <c r="A95" s="30" t="s">
        <v>47</v>
      </c>
      <c r="E95" s="31" t="s">
        <v>200</v>
      </c>
    </row>
    <row r="96" spans="1:5" ht="127.5">
      <c r="A96" t="s">
        <v>48</v>
      </c>
      <c r="E96" s="29" t="s">
        <v>201</v>
      </c>
    </row>
    <row r="97" spans="1:16" ht="25.5">
      <c r="A97" s="18" t="s">
        <v>40</v>
      </c>
      <c s="23" t="s">
        <v>202</v>
      </c>
      <c s="23" t="s">
        <v>203</v>
      </c>
      <c s="18" t="s">
        <v>42</v>
      </c>
      <c s="24" t="s">
        <v>204</v>
      </c>
      <c s="25" t="s">
        <v>139</v>
      </c>
      <c s="26">
        <v>2149</v>
      </c>
      <c s="27">
        <v>0</v>
      </c>
      <c s="27">
        <f>ROUND(ROUND(H97,2)*ROUND(G97,3),2)</f>
      </c>
      <c r="O97">
        <f>(I97*21)/100</f>
      </c>
      <c t="s">
        <v>18</v>
      </c>
    </row>
    <row r="98" spans="1:5" ht="25.5">
      <c r="A98" s="28" t="s">
        <v>45</v>
      </c>
      <c r="E98" s="29" t="s">
        <v>205</v>
      </c>
    </row>
    <row r="99" spans="1:5" ht="12.75">
      <c r="A99" s="30" t="s">
        <v>47</v>
      </c>
      <c r="E99" s="31" t="s">
        <v>42</v>
      </c>
    </row>
    <row r="100" spans="1:5" ht="38.25">
      <c r="A100" t="s">
        <v>48</v>
      </c>
      <c r="E100" s="29" t="s">
        <v>206</v>
      </c>
    </row>
    <row r="101" spans="1:16" ht="12.75">
      <c r="A101" s="18" t="s">
        <v>40</v>
      </c>
      <c s="23" t="s">
        <v>207</v>
      </c>
      <c s="23" t="s">
        <v>208</v>
      </c>
      <c s="18" t="s">
        <v>42</v>
      </c>
      <c s="24" t="s">
        <v>209</v>
      </c>
      <c s="25" t="s">
        <v>210</v>
      </c>
      <c s="26">
        <v>8</v>
      </c>
      <c s="27">
        <v>0</v>
      </c>
      <c s="27">
        <f>ROUND(ROUND(H101,2)*ROUND(G101,3),2)</f>
      </c>
      <c r="O101">
        <f>(I101*21)/100</f>
      </c>
      <c t="s">
        <v>18</v>
      </c>
    </row>
    <row r="102" spans="1:5" ht="12.75">
      <c r="A102" s="28" t="s">
        <v>45</v>
      </c>
      <c r="E102" s="29" t="s">
        <v>211</v>
      </c>
    </row>
    <row r="103" spans="1:5" ht="12.75">
      <c r="A103" s="30" t="s">
        <v>47</v>
      </c>
      <c r="E103" s="31" t="s">
        <v>212</v>
      </c>
    </row>
    <row r="104" spans="1:5" ht="51">
      <c r="A104" t="s">
        <v>48</v>
      </c>
      <c r="E104" s="29" t="s">
        <v>213</v>
      </c>
    </row>
    <row r="105" spans="1:16" ht="12.75">
      <c r="A105" s="18" t="s">
        <v>40</v>
      </c>
      <c s="23" t="s">
        <v>214</v>
      </c>
      <c s="23" t="s">
        <v>208</v>
      </c>
      <c s="18" t="s">
        <v>114</v>
      </c>
      <c s="24" t="s">
        <v>209</v>
      </c>
      <c s="25" t="s">
        <v>210</v>
      </c>
      <c s="26">
        <v>2</v>
      </c>
      <c s="27">
        <v>0</v>
      </c>
      <c s="27">
        <f>ROUND(ROUND(H105,2)*ROUND(G105,3),2)</f>
      </c>
      <c r="O105">
        <f>(I105*21)/100</f>
      </c>
      <c t="s">
        <v>18</v>
      </c>
    </row>
    <row r="106" spans="1:5" ht="12.75">
      <c r="A106" s="28" t="s">
        <v>45</v>
      </c>
      <c r="E106" s="29" t="s">
        <v>215</v>
      </c>
    </row>
    <row r="107" spans="1:5" ht="12.75">
      <c r="A107" s="30" t="s">
        <v>47</v>
      </c>
      <c r="E107" s="31" t="s">
        <v>216</v>
      </c>
    </row>
    <row r="108" spans="1:5" ht="51">
      <c r="A108" t="s">
        <v>48</v>
      </c>
      <c r="E108" s="29" t="s">
        <v>213</v>
      </c>
    </row>
    <row r="109" spans="1:16" ht="12.75">
      <c r="A109" s="18" t="s">
        <v>40</v>
      </c>
      <c s="23" t="s">
        <v>217</v>
      </c>
      <c s="23" t="s">
        <v>218</v>
      </c>
      <c s="18" t="s">
        <v>42</v>
      </c>
      <c s="24" t="s">
        <v>219</v>
      </c>
      <c s="25" t="s">
        <v>210</v>
      </c>
      <c s="26">
        <v>8</v>
      </c>
      <c s="27">
        <v>0</v>
      </c>
      <c s="27">
        <f>ROUND(ROUND(H109,2)*ROUND(G109,3),2)</f>
      </c>
      <c r="O109">
        <f>(I109*21)/100</f>
      </c>
      <c t="s">
        <v>18</v>
      </c>
    </row>
    <row r="110" spans="1:5" ht="25.5">
      <c r="A110" s="28" t="s">
        <v>45</v>
      </c>
      <c r="E110" s="29" t="s">
        <v>220</v>
      </c>
    </row>
    <row r="111" spans="1:5" ht="12.75">
      <c r="A111" s="30" t="s">
        <v>47</v>
      </c>
      <c r="E111" s="31" t="s">
        <v>212</v>
      </c>
    </row>
    <row r="112" spans="1:5" ht="25.5">
      <c r="A112" t="s">
        <v>48</v>
      </c>
      <c r="E112" s="29" t="s">
        <v>221</v>
      </c>
    </row>
    <row r="113" spans="1:16" ht="25.5">
      <c r="A113" s="18" t="s">
        <v>40</v>
      </c>
      <c s="23" t="s">
        <v>222</v>
      </c>
      <c s="23" t="s">
        <v>223</v>
      </c>
      <c s="18" t="s">
        <v>42</v>
      </c>
      <c s="24" t="s">
        <v>224</v>
      </c>
      <c s="25" t="s">
        <v>210</v>
      </c>
      <c s="26">
        <v>52</v>
      </c>
      <c s="27">
        <v>0</v>
      </c>
      <c s="27">
        <f>ROUND(ROUND(H113,2)*ROUND(G113,3),2)</f>
      </c>
      <c r="O113">
        <f>(I113*21)/100</f>
      </c>
      <c t="s">
        <v>18</v>
      </c>
    </row>
    <row r="114" spans="1:5" ht="12.75">
      <c r="A114" s="28" t="s">
        <v>45</v>
      </c>
      <c r="E114" s="29" t="s">
        <v>225</v>
      </c>
    </row>
    <row r="115" spans="1:5" ht="12.75">
      <c r="A115" s="30" t="s">
        <v>47</v>
      </c>
      <c r="E115" s="31" t="s">
        <v>226</v>
      </c>
    </row>
    <row r="116" spans="1:5" ht="51">
      <c r="A116" t="s">
        <v>48</v>
      </c>
      <c r="E116" s="29" t="s">
        <v>213</v>
      </c>
    </row>
    <row r="117" spans="1:16" ht="12.75">
      <c r="A117" s="18" t="s">
        <v>40</v>
      </c>
      <c s="23" t="s">
        <v>227</v>
      </c>
      <c s="23" t="s">
        <v>228</v>
      </c>
      <c s="18" t="s">
        <v>42</v>
      </c>
      <c s="24" t="s">
        <v>229</v>
      </c>
      <c s="25" t="s">
        <v>210</v>
      </c>
      <c s="26">
        <v>52</v>
      </c>
      <c s="27">
        <v>0</v>
      </c>
      <c s="27">
        <f>ROUND(ROUND(H117,2)*ROUND(G117,3),2)</f>
      </c>
      <c r="O117">
        <f>(I117*21)/100</f>
      </c>
      <c t="s">
        <v>18</v>
      </c>
    </row>
    <row r="118" spans="1:5" ht="12.75">
      <c r="A118" s="28" t="s">
        <v>45</v>
      </c>
      <c r="E118" s="29" t="s">
        <v>225</v>
      </c>
    </row>
    <row r="119" spans="1:5" ht="12.75">
      <c r="A119" s="30" t="s">
        <v>47</v>
      </c>
      <c r="E119" s="31" t="s">
        <v>226</v>
      </c>
    </row>
    <row r="120" spans="1:5" ht="12.75">
      <c r="A120" t="s">
        <v>48</v>
      </c>
      <c r="E120" s="29" t="s">
        <v>230</v>
      </c>
    </row>
    <row r="121" spans="1:16" ht="12.75">
      <c r="A121" s="18" t="s">
        <v>40</v>
      </c>
      <c s="23" t="s">
        <v>231</v>
      </c>
      <c s="23" t="s">
        <v>232</v>
      </c>
      <c s="18" t="s">
        <v>42</v>
      </c>
      <c s="24" t="s">
        <v>233</v>
      </c>
      <c s="25" t="s">
        <v>210</v>
      </c>
      <c s="26">
        <v>7</v>
      </c>
      <c s="27">
        <v>0</v>
      </c>
      <c s="27">
        <f>ROUND(ROUND(H121,2)*ROUND(G121,3),2)</f>
      </c>
      <c r="O121">
        <f>(I121*21)/100</f>
      </c>
      <c t="s">
        <v>18</v>
      </c>
    </row>
    <row r="122" spans="1:5" ht="114.75">
      <c r="A122" s="28" t="s">
        <v>45</v>
      </c>
      <c r="E122" s="29" t="s">
        <v>234</v>
      </c>
    </row>
    <row r="123" spans="1:5" ht="12.75">
      <c r="A123" s="30" t="s">
        <v>47</v>
      </c>
      <c r="E123" s="31" t="s">
        <v>235</v>
      </c>
    </row>
    <row r="124" spans="1:5" ht="25.5">
      <c r="A124" t="s">
        <v>48</v>
      </c>
      <c r="E124" s="29" t="s">
        <v>236</v>
      </c>
    </row>
    <row r="125" spans="1:16" ht="12.75">
      <c r="A125" s="18" t="s">
        <v>40</v>
      </c>
      <c s="23" t="s">
        <v>237</v>
      </c>
      <c s="23" t="s">
        <v>238</v>
      </c>
      <c s="18" t="s">
        <v>42</v>
      </c>
      <c s="24" t="s">
        <v>239</v>
      </c>
      <c s="25" t="s">
        <v>210</v>
      </c>
      <c s="26">
        <v>6</v>
      </c>
      <c s="27">
        <v>0</v>
      </c>
      <c s="27">
        <f>ROUND(ROUND(H125,2)*ROUND(G125,3),2)</f>
      </c>
      <c r="O125">
        <f>(I125*21)/100</f>
      </c>
      <c t="s">
        <v>18</v>
      </c>
    </row>
    <row r="126" spans="1:5" ht="38.25">
      <c r="A126" s="28" t="s">
        <v>45</v>
      </c>
      <c r="E126" s="29" t="s">
        <v>240</v>
      </c>
    </row>
    <row r="127" spans="1:5" ht="12.75">
      <c r="A127" s="30" t="s">
        <v>47</v>
      </c>
      <c r="E127" s="31" t="s">
        <v>241</v>
      </c>
    </row>
    <row r="128" spans="1:5" ht="25.5">
      <c r="A128" t="s">
        <v>48</v>
      </c>
      <c r="E128" s="29" t="s">
        <v>242</v>
      </c>
    </row>
    <row r="129" spans="1:16" ht="25.5">
      <c r="A129" s="18" t="s">
        <v>40</v>
      </c>
      <c s="23" t="s">
        <v>243</v>
      </c>
      <c s="23" t="s">
        <v>244</v>
      </c>
      <c s="18" t="s">
        <v>42</v>
      </c>
      <c s="24" t="s">
        <v>245</v>
      </c>
      <c s="25" t="s">
        <v>103</v>
      </c>
      <c s="26">
        <v>164.375</v>
      </c>
      <c s="27">
        <v>0</v>
      </c>
      <c s="27">
        <f>ROUND(ROUND(H129,2)*ROUND(G129,3),2)</f>
      </c>
      <c r="O129">
        <f>(I129*21)/100</f>
      </c>
      <c t="s">
        <v>18</v>
      </c>
    </row>
    <row r="130" spans="1:5" ht="12.75">
      <c r="A130" s="28" t="s">
        <v>45</v>
      </c>
      <c r="E130" s="29" t="s">
        <v>246</v>
      </c>
    </row>
    <row r="131" spans="1:5" ht="25.5">
      <c r="A131" s="30" t="s">
        <v>47</v>
      </c>
      <c r="E131" s="31" t="s">
        <v>247</v>
      </c>
    </row>
    <row r="132" spans="1:5" ht="38.25">
      <c r="A132" t="s">
        <v>48</v>
      </c>
      <c r="E132" s="29" t="s">
        <v>248</v>
      </c>
    </row>
    <row r="133" spans="1:16" ht="12.75">
      <c r="A133" s="18" t="s">
        <v>40</v>
      </c>
      <c s="23" t="s">
        <v>249</v>
      </c>
      <c s="23" t="s">
        <v>250</v>
      </c>
      <c s="18" t="s">
        <v>42</v>
      </c>
      <c s="24" t="s">
        <v>251</v>
      </c>
      <c s="25" t="s">
        <v>103</v>
      </c>
      <c s="26">
        <v>657.5</v>
      </c>
      <c s="27">
        <v>0</v>
      </c>
      <c s="27">
        <f>ROUND(ROUND(H133,2)*ROUND(G133,3),2)</f>
      </c>
      <c r="O133">
        <f>(I133*21)/100</f>
      </c>
      <c t="s">
        <v>18</v>
      </c>
    </row>
    <row r="134" spans="1:5" ht="25.5">
      <c r="A134" s="28" t="s">
        <v>45</v>
      </c>
      <c r="E134" s="29" t="s">
        <v>252</v>
      </c>
    </row>
    <row r="135" spans="1:5" ht="12.75">
      <c r="A135" s="30" t="s">
        <v>47</v>
      </c>
      <c r="E135" s="31" t="s">
        <v>253</v>
      </c>
    </row>
    <row r="136" spans="1:5" ht="38.25">
      <c r="A136" t="s">
        <v>48</v>
      </c>
      <c r="E136" s="29" t="s">
        <v>248</v>
      </c>
    </row>
    <row r="137" spans="1:16" ht="12.75">
      <c r="A137" s="18" t="s">
        <v>40</v>
      </c>
      <c s="23" t="s">
        <v>254</v>
      </c>
      <c s="23" t="s">
        <v>255</v>
      </c>
      <c s="18" t="s">
        <v>42</v>
      </c>
      <c s="24" t="s">
        <v>256</v>
      </c>
      <c s="25" t="s">
        <v>103</v>
      </c>
      <c s="26">
        <v>10392.3</v>
      </c>
      <c s="27">
        <v>0</v>
      </c>
      <c s="27">
        <f>ROUND(ROUND(H137,2)*ROUND(G137,3),2)</f>
      </c>
      <c r="O137">
        <f>(I137*21)/100</f>
      </c>
      <c t="s">
        <v>18</v>
      </c>
    </row>
    <row r="138" spans="1:5" ht="12.75">
      <c r="A138" s="28" t="s">
        <v>45</v>
      </c>
      <c r="E138" s="29" t="s">
        <v>42</v>
      </c>
    </row>
    <row r="139" spans="1:5" ht="25.5">
      <c r="A139" s="30" t="s">
        <v>47</v>
      </c>
      <c r="E139" s="31" t="s">
        <v>257</v>
      </c>
    </row>
    <row r="140" spans="1:5" ht="25.5">
      <c r="A140" t="s">
        <v>48</v>
      </c>
      <c r="E140" s="29" t="s">
        <v>258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